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5) Tonery\2025\032\1 výzva\"/>
    </mc:Choice>
  </mc:AlternateContent>
  <xr:revisionPtr revIDLastSave="0" documentId="13_ncr:1_{6E8ECD3C-CABF-450D-81E9-8BAFDE7FB0C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9" i="1" l="1"/>
  <c r="R10" i="1"/>
  <c r="S11" i="1"/>
  <c r="R12" i="1"/>
  <c r="O12" i="1"/>
  <c r="H12" i="1"/>
  <c r="O11" i="1"/>
  <c r="H11" i="1"/>
  <c r="O10" i="1"/>
  <c r="H10" i="1"/>
  <c r="O9" i="1"/>
  <c r="H9" i="1"/>
  <c r="R9" i="1" l="1"/>
  <c r="R11" i="1"/>
  <c r="S10" i="1"/>
  <c r="S12" i="1"/>
  <c r="H7" i="1"/>
  <c r="H8" i="1"/>
  <c r="S8" i="1" l="1"/>
  <c r="R8" i="1"/>
  <c r="O8" i="1"/>
  <c r="O7" i="1" l="1"/>
  <c r="P15" i="1" s="1"/>
  <c r="S7" i="1" l="1"/>
  <c r="R7" i="1"/>
  <c r="Q15" i="1" s="1"/>
</calcChain>
</file>

<file path=xl/sharedStrings.xml><?xml version="1.0" encoding="utf-8"?>
<sst xmlns="http://schemas.openxmlformats.org/spreadsheetml/2006/main" count="53" uniqueCount="45">
  <si>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</si>
  <si>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</si>
  <si>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</si>
  <si>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</si>
  <si>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</si>
  <si>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</si>
  <si>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</si>
  <si>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</si>
  <si>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</si>
  <si>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</si>
  <si>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</si>
  <si>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</si>
  <si>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</si>
  <si>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</si>
  <si>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</si>
  <si>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</si>
  <si>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</si>
  <si>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</si>
  <si>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</si>
  <si>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</si>
  <si>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</si>
  <si>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</si>
  <si>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</si>
  <si>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</si>
  <si>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</si>
  <si>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</si>
  <si>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</si>
  <si>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</si>
  <si>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</si>
  <si>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032 - 2025 (originální)</t>
  </si>
  <si>
    <t>ks</t>
  </si>
  <si>
    <t>Samostatná faktura</t>
  </si>
  <si>
    <t>NE</t>
  </si>
  <si>
    <t>Jana Nocarová,
Tel.: 37763 2301,
E-mail: nocarova@kme.zcu.cz</t>
  </si>
  <si>
    <t>Tehnická 8, 
301 00 Plzeň,
Fakulta aplikovaných věd - Katedra mechaniky,
  místnost UN 432</t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</si>
  <si>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</si>
  <si>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</si>
  <si>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</si>
  <si>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</si>
  <si>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tisk. KYOCERA TASKALFA 4053 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</si>
  <si>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tisk. KYOCERA TASKALFA 4053 ci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</si>
  <si>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t>Originální toner. Výtěžnost 3 500 stran.</t>
  </si>
  <si>
    <t>Originální toner. Výtěžnost 2 000 stran.</t>
  </si>
  <si>
    <t>Originální toner. Výtěžnost 30 000 stran.</t>
  </si>
  <si>
    <t>Originální toner. Výtěžnost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</si>
</sst>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5" fillId="0" borderId="0" xfId="0" applyFont="1" applyAlignment="1">
      <alignment horizontal="left" vertical="center" wrapText="1" indent="1"/>
    </xf>
    <xf numFmtId="0" fontId="21" fillId="0" borderId="0" xfId="0" applyFont="1" applyAlignment="1">
      <alignment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topLeftCell="D1" zoomScaleNormal="100" workbookViewId="0">
      <selection activeCell="G7" sqref="G7:G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58" style="1" customWidth="1"/>
    <col min="4" max="4" width="11.7109375" style="2" customWidth="1"/>
    <col min="5" max="5" width="11.28515625" style="3" customWidth="1"/>
    <col min="6" max="6" width="55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8.8554687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79" t="s">
        <v>29</v>
      </c>
      <c r="C1" s="80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5.75" x14ac:dyDescent="0.25">
      <c r="B3" s="13"/>
      <c r="C3" s="58" t="s">
        <v>0</v>
      </c>
      <c r="D3" s="12"/>
      <c r="E3" s="12"/>
      <c r="F3" s="12"/>
      <c r="G3" s="59"/>
      <c r="H3" s="59"/>
      <c r="I3" s="59"/>
      <c r="J3" s="59"/>
      <c r="K3" s="59"/>
      <c r="L3" s="59"/>
      <c r="M3" s="59"/>
      <c r="N3" s="59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27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72" t="s">
        <v>8</v>
      </c>
      <c r="S6" s="72" t="s">
        <v>9</v>
      </c>
      <c r="T6" s="35" t="s">
        <v>25</v>
      </c>
      <c r="U6" s="35" t="s">
        <v>26</v>
      </c>
    </row>
    <row r="7" spans="2:21" ht="30.75" customHeight="1" thickTop="1" x14ac:dyDescent="0.25">
      <c r="B7" s="50">
        <v>1</v>
      </c>
      <c r="C7" s="73" t="s">
        <v>35</v>
      </c>
      <c r="D7" s="51">
        <v>3</v>
      </c>
      <c r="E7" s="52" t="s">
        <v>30</v>
      </c>
      <c r="F7" s="73" t="s">
        <v>41</v>
      </c>
      <c r="G7" s="102"/>
      <c r="H7" s="53" t="str">
        <f t="shared" ref="H7:H12" si="0">IF(P7&gt;1999,"ANO","NE")</f>
        <v>NE</v>
      </c>
      <c r="I7" s="91" t="s">
        <v>31</v>
      </c>
      <c r="J7" s="94" t="s">
        <v>32</v>
      </c>
      <c r="K7" s="60"/>
      <c r="L7" s="91" t="s">
        <v>33</v>
      </c>
      <c r="M7" s="91" t="s">
        <v>34</v>
      </c>
      <c r="N7" s="99" t="s">
        <v>28</v>
      </c>
      <c r="O7" s="54">
        <f>D7*P7</f>
        <v>4500</v>
      </c>
      <c r="P7" s="55">
        <v>1500</v>
      </c>
      <c r="Q7" s="105"/>
      <c r="R7" s="56">
        <f>D7*Q7</f>
        <v>0</v>
      </c>
      <c r="S7" s="57" t="str">
        <f t="shared" ref="S7" si="1">IF(ISNUMBER(Q7), IF(Q7&gt;P7,"NEVYHOVUJE","VYHOVUJE")," ")</f>
        <v xml:space="preserve"> </v>
      </c>
      <c r="T7" s="76"/>
      <c r="U7" s="76" t="s">
        <v>10</v>
      </c>
    </row>
    <row r="8" spans="2:21" ht="30.75" customHeight="1" x14ac:dyDescent="0.25">
      <c r="B8" s="42">
        <v>2</v>
      </c>
      <c r="C8" s="74" t="s">
        <v>36</v>
      </c>
      <c r="D8" s="43">
        <v>2</v>
      </c>
      <c r="E8" s="44" t="s">
        <v>30</v>
      </c>
      <c r="F8" s="74" t="s">
        <v>42</v>
      </c>
      <c r="G8" s="103"/>
      <c r="H8" s="45" t="str">
        <f t="shared" si="0"/>
        <v>ANO</v>
      </c>
      <c r="I8" s="92"/>
      <c r="J8" s="95"/>
      <c r="K8" s="61"/>
      <c r="L8" s="97"/>
      <c r="M8" s="97"/>
      <c r="N8" s="100"/>
      <c r="O8" s="46">
        <f t="shared" ref="O8:O12" si="2">D8*P8</f>
        <v>4000</v>
      </c>
      <c r="P8" s="47">
        <v>2000</v>
      </c>
      <c r="Q8" s="106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7"/>
      <c r="U8" s="77"/>
    </row>
    <row r="9" spans="2:21" ht="30.75" customHeight="1" x14ac:dyDescent="0.25">
      <c r="B9" s="42">
        <v>3</v>
      </c>
      <c r="C9" s="74" t="s">
        <v>37</v>
      </c>
      <c r="D9" s="43">
        <v>3</v>
      </c>
      <c r="E9" s="44" t="s">
        <v>30</v>
      </c>
      <c r="F9" s="74" t="s">
        <v>42</v>
      </c>
      <c r="G9" s="103"/>
      <c r="H9" s="45" t="str">
        <f t="shared" si="0"/>
        <v>ANO</v>
      </c>
      <c r="I9" s="92"/>
      <c r="J9" s="95"/>
      <c r="K9" s="61"/>
      <c r="L9" s="97"/>
      <c r="M9" s="97"/>
      <c r="N9" s="100"/>
      <c r="O9" s="46">
        <f t="shared" si="2"/>
        <v>6000</v>
      </c>
      <c r="P9" s="47">
        <v>2000</v>
      </c>
      <c r="Q9" s="106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77"/>
      <c r="U9" s="77"/>
    </row>
    <row r="10" spans="2:21" ht="30.75" customHeight="1" x14ac:dyDescent="0.25">
      <c r="B10" s="42">
        <v>4</v>
      </c>
      <c r="C10" s="74" t="s">
        <v>38</v>
      </c>
      <c r="D10" s="43">
        <v>2</v>
      </c>
      <c r="E10" s="44" t="s">
        <v>30</v>
      </c>
      <c r="F10" s="74" t="s">
        <v>42</v>
      </c>
      <c r="G10" s="103"/>
      <c r="H10" s="45" t="str">
        <f t="shared" si="0"/>
        <v>ANO</v>
      </c>
      <c r="I10" s="92"/>
      <c r="J10" s="95"/>
      <c r="K10" s="61"/>
      <c r="L10" s="97"/>
      <c r="M10" s="97"/>
      <c r="N10" s="100"/>
      <c r="O10" s="46">
        <f t="shared" si="2"/>
        <v>4000</v>
      </c>
      <c r="P10" s="47">
        <v>2000</v>
      </c>
      <c r="Q10" s="106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77"/>
      <c r="U10" s="77"/>
    </row>
    <row r="11" spans="2:21" ht="30.75" customHeight="1" x14ac:dyDescent="0.25">
      <c r="B11" s="42">
        <v>5</v>
      </c>
      <c r="C11" s="74" t="s">
        <v>39</v>
      </c>
      <c r="D11" s="43">
        <v>1</v>
      </c>
      <c r="E11" s="44" t="s">
        <v>30</v>
      </c>
      <c r="F11" s="74" t="s">
        <v>43</v>
      </c>
      <c r="G11" s="103"/>
      <c r="H11" s="45" t="str">
        <f t="shared" si="0"/>
        <v>ANO</v>
      </c>
      <c r="I11" s="92"/>
      <c r="J11" s="95"/>
      <c r="K11" s="61"/>
      <c r="L11" s="97"/>
      <c r="M11" s="97"/>
      <c r="N11" s="100"/>
      <c r="O11" s="46">
        <f t="shared" si="2"/>
        <v>2000</v>
      </c>
      <c r="P11" s="47">
        <v>2000</v>
      </c>
      <c r="Q11" s="106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77"/>
      <c r="U11" s="77"/>
    </row>
    <row r="12" spans="2:21" ht="30.75" customHeight="1" thickBot="1" x14ac:dyDescent="0.3">
      <c r="B12" s="62">
        <v>6</v>
      </c>
      <c r="C12" s="75" t="s">
        <v>40</v>
      </c>
      <c r="D12" s="63">
        <v>2</v>
      </c>
      <c r="E12" s="64" t="s">
        <v>30</v>
      </c>
      <c r="F12" s="75" t="s">
        <v>44</v>
      </c>
      <c r="G12" s="104"/>
      <c r="H12" s="65" t="str">
        <f t="shared" si="0"/>
        <v>ANO</v>
      </c>
      <c r="I12" s="93"/>
      <c r="J12" s="96"/>
      <c r="K12" s="66"/>
      <c r="L12" s="98"/>
      <c r="M12" s="98"/>
      <c r="N12" s="101"/>
      <c r="O12" s="67">
        <f t="shared" si="2"/>
        <v>6000</v>
      </c>
      <c r="P12" s="68">
        <v>3000</v>
      </c>
      <c r="Q12" s="107"/>
      <c r="R12" s="69">
        <f t="shared" ref="R12" si="11">D12*Q12</f>
        <v>0</v>
      </c>
      <c r="S12" s="70" t="str">
        <f t="shared" ref="S12" si="12">IF(ISNUMBER(Q12), IF(Q12&gt;P12,"NEVYHOVUJE","VYHOVUJE")," ")</f>
        <v xml:space="preserve"> </v>
      </c>
      <c r="T12" s="78"/>
      <c r="U12" s="78"/>
    </row>
    <row r="13" spans="2:21" ht="16.5" thickTop="1" thickBot="1" x14ac:dyDescent="0.3">
      <c r="C13"/>
      <c r="D13"/>
      <c r="E13"/>
      <c r="F13"/>
      <c r="G13"/>
      <c r="H13"/>
      <c r="I13"/>
      <c r="J13"/>
      <c r="N13"/>
      <c r="O13"/>
      <c r="R13" s="41"/>
    </row>
    <row r="14" spans="2:21" ht="60.75" customHeight="1" thickTop="1" thickBot="1" x14ac:dyDescent="0.3">
      <c r="B14" s="86" t="s">
        <v>14</v>
      </c>
      <c r="C14" s="87"/>
      <c r="D14" s="87"/>
      <c r="E14" s="87"/>
      <c r="F14" s="87"/>
      <c r="G14" s="87"/>
      <c r="H14" s="71"/>
      <c r="I14" s="25"/>
      <c r="J14" s="25"/>
      <c r="K14" s="25"/>
      <c r="L14" s="11"/>
      <c r="M14" s="11"/>
      <c r="N14" s="26"/>
      <c r="O14" s="26"/>
      <c r="P14" s="27" t="s">
        <v>11</v>
      </c>
      <c r="Q14" s="88" t="s">
        <v>12</v>
      </c>
      <c r="R14" s="89"/>
      <c r="S14" s="90"/>
      <c r="T14" s="20"/>
      <c r="U14" s="28"/>
    </row>
    <row r="15" spans="2:21" ht="33.75" customHeight="1" thickTop="1" thickBot="1" x14ac:dyDescent="0.3">
      <c r="B15" s="81" t="s">
        <v>15</v>
      </c>
      <c r="C15" s="82"/>
      <c r="D15" s="82"/>
      <c r="E15" s="82"/>
      <c r="F15" s="82"/>
      <c r="G15" s="82"/>
      <c r="H15" s="34"/>
      <c r="I15" s="29"/>
      <c r="L15" s="9"/>
      <c r="M15" s="9"/>
      <c r="N15" s="30"/>
      <c r="O15" s="30"/>
      <c r="P15" s="31">
        <f>SUM(O7:O12)</f>
        <v>26500</v>
      </c>
      <c r="Q15" s="83">
        <f>SUM(R7:R12)</f>
        <v>0</v>
      </c>
      <c r="R15" s="84"/>
      <c r="S15" s="85"/>
    </row>
    <row r="16" spans="2:21" ht="14.25" customHeight="1" thickTop="1" x14ac:dyDescent="0.25"/>
    <row r="17" spans="2:3" ht="14.25" customHeight="1" x14ac:dyDescent="0.25">
      <c r="B17" s="37"/>
    </row>
    <row r="18" spans="2:3" ht="14.25" customHeight="1" x14ac:dyDescent="0.25">
      <c r="B18" s="38"/>
      <c r="C18" s="37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NcaHt01qGhLLvUOtXyd/5Z7QUtyi6q0fyvi+d1JrEWGlEpJ4305o0beh2ofS43/f9NhhiE7F3JPcQSXgLuOtaw==" saltValue="2dTT5Pz2XXLDAc+kBH55rA==" spinCount="100000" sheet="1" objects="1" scenarios="1"/>
  <mergeCells count="12">
    <mergeCell ref="B15:G15"/>
    <mergeCell ref="Q15:S15"/>
    <mergeCell ref="B14:G14"/>
    <mergeCell ref="Q14:S14"/>
    <mergeCell ref="I7:I12"/>
    <mergeCell ref="J7:J12"/>
    <mergeCell ref="L7:L12"/>
    <mergeCell ref="M7:M12"/>
    <mergeCell ref="N7:N12"/>
    <mergeCell ref="T7:T12"/>
    <mergeCell ref="U7:U12"/>
    <mergeCell ref="B1:C1"/>
  </mergeCells>
  <conditionalFormatting sqref="B7:B12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2">
    <cfRule type="containsBlanks" dxfId="9" priority="2">
      <formula>LEN(TRIM(D7))=0</formula>
    </cfRule>
  </conditionalFormatting>
  <conditionalFormatting sqref="G7:G12 Q7:Q12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2">
    <cfRule type="notContainsBlanks" dxfId="5" priority="29">
      <formula>LEN(TRIM(G7))&gt;0</formula>
    </cfRule>
  </conditionalFormatting>
  <conditionalFormatting sqref="H7:H12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2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2023-09-07T08:48:20Z</cp:lastPrinted>
  <dcterms:created xsi:type="dcterms:W3CDTF">2014-03-05T12:43:32Z</dcterms:created>
  <dcterms:modified xsi:type="dcterms:W3CDTF">2025-09-11T07:10:25Z</dcterms:modified>
</cp:coreProperties>
</file>